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it Econom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4181F"/>
      <sz val="16"/>
    </font>
    <font>
      <name val="Calibri"/>
      <i val="1"/>
      <color rgb="00606A75"/>
      <sz val="9"/>
    </font>
    <font>
      <name val="Calibri"/>
      <b val="1"/>
      <color rgb="0014181F"/>
      <sz val="11"/>
    </font>
    <font>
      <name val="Calibri"/>
      <color rgb="003D4650"/>
      <sz val="11"/>
    </font>
    <font>
      <name val="Calibri"/>
      <b val="1"/>
      <color rgb="00BF2A1C"/>
      <sz val="12"/>
    </font>
  </fonts>
  <fills count="5">
    <fill>
      <patternFill/>
    </fill>
    <fill>
      <patternFill patternType="gray125"/>
    </fill>
    <fill>
      <patternFill patternType="solid">
        <fgColor rgb="00F2ECE4"/>
      </patternFill>
    </fill>
    <fill>
      <patternFill patternType="solid">
        <fgColor rgb="00FFFDF0"/>
      </patternFill>
    </fill>
    <fill>
      <patternFill patternType="solid">
        <fgColor rgb="00F4F1EC"/>
      </patternFill>
    </fill>
  </fills>
  <borders count="2">
    <border>
      <left/>
      <right/>
      <top/>
      <bottom/>
      <diagonal/>
    </border>
    <border>
      <left style="thin">
        <color rgb="00E6E0D8"/>
      </left>
      <right style="thin">
        <color rgb="00E6E0D8"/>
      </right>
      <top style="thin">
        <color rgb="00E6E0D8"/>
      </top>
      <bottom style="thin">
        <color rgb="00E6E0D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4" fontId="3" fillId="3" borderId="1" pivotButton="0" quotePrefix="0" xfId="0"/>
    <xf numFmtId="0" fontId="2" fillId="0" borderId="0" pivotButton="0" quotePrefix="0" xfId="0"/>
    <xf numFmtId="4" fontId="4" fillId="4" borderId="1" pivotButton="0" quotePrefix="0" xfId="0"/>
    <xf numFmtId="0" fontId="3" fillId="0" borderId="0" pivotButton="0" quotePrefix="0" xfId="0"/>
    <xf numFmtId="4" fontId="5" fillId="4" borderId="1" pivotButton="0" quotePrefix="0" xfId="0"/>
    <xf numFmtId="164" fontId="4" fillId="4" borderId="1" pivotButton="0" quotePrefix="0" xfId="0"/>
    <xf numFmtId="3" fontId="4" fillId="4" borderId="1" pivotButton="0" quotePrefix="0" xfId="0"/>
    <xf numFmtId="0" fontId="3" fillId="3" borderId="1" applyAlignment="1" pivotButton="0" quotePrefix="0" xfId="0">
      <alignment vertical="top" wrapText="1"/>
    </xf>
    <xf numFmtId="3" fontId="5" fillId="4" borderId="1" pivotButton="0" quotePrefix="0" xfId="0"/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FC7CE"/>
        </patternFill>
      </fill>
    </dxf>
    <dxf>
      <font>
        <b val="1"/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3" customWidth="1" min="3" max="3"/>
    <col width="62" customWidth="1" min="4" max="4"/>
  </cols>
  <sheetData>
    <row r="1">
      <c r="A1" s="1" t="inlineStr">
        <is>
          <t>UNIT ECONOMICS CALCULATOR</t>
        </is>
      </c>
    </row>
    <row r="2" ht="30" customHeight="1">
      <c r="A2" s="2" t="inlineStr">
        <is>
          <t>Workbook 07 · Dropship &amp; Shopify 30 ngày — hoc.letandao.com/tai-lieu-dropship/  ·  Ô vàng là ô anh/chị nhập. Ô xám máy tự tính, đừng gõ đè lên.</t>
        </is>
      </c>
    </row>
    <row r="4">
      <c r="A4" s="3" t="inlineStr">
        <is>
          <t>ĐẦU VÀO</t>
        </is>
      </c>
      <c r="B4" s="4" t="inlineStr"/>
    </row>
    <row r="5">
      <c r="A5" s="5" t="inlineStr">
        <is>
          <t>Giá bán / AOV</t>
        </is>
      </c>
      <c r="B5" s="6" t="n">
        <v>59</v>
      </c>
      <c r="D5" s="7" t="inlineStr">
        <is>
          <t>Chưa bán thì điền giá 1 sản phẩm. Có đơn thật rồi thì thay bằng AOV.</t>
        </is>
      </c>
    </row>
    <row r="6">
      <c r="A6" s="5" t="inlineStr">
        <is>
          <t>Giá vốn hàng (COGS)</t>
        </is>
      </c>
      <c r="B6" s="6" t="n">
        <v>18</v>
      </c>
      <c r="D6" s="7" t="inlineStr">
        <is>
          <t>Giá supplier bán cho anh/chị.</t>
        </is>
      </c>
    </row>
    <row r="7">
      <c r="A7" s="5" t="inlineStr">
        <is>
          <t>Shipping</t>
        </is>
      </c>
      <c r="B7" s="6" t="n">
        <v>7</v>
      </c>
      <c r="D7" s="7" t="inlineStr">
        <is>
          <t>Phí vận chuyển tới tay khách.</t>
        </is>
      </c>
    </row>
    <row r="8">
      <c r="A8" s="5" t="inlineStr">
        <is>
          <t>Phí thanh toán</t>
        </is>
      </c>
      <c r="B8" s="6" t="n">
        <v>2</v>
      </c>
      <c r="D8" s="7" t="inlineStr">
        <is>
          <t>Phí cổng thanh toán thu trên mỗi đơn.</t>
        </is>
      </c>
    </row>
    <row r="9">
      <c r="A9" s="5" t="inlineStr">
        <is>
          <t>Chi phí biến đổi khác</t>
        </is>
      </c>
      <c r="B9" s="6" t="n">
        <v>0</v>
      </c>
      <c r="D9" s="7" t="inlineStr">
        <is>
          <t>App, bao bì, quà tặng kèm.</t>
        </is>
      </c>
    </row>
    <row r="10">
      <c r="A10" s="5" t="inlineStr">
        <is>
          <t>Tỷ lệ hoàn / huỷ (%)</t>
        </is>
      </c>
      <c r="B10" s="6" t="n">
        <v>3.39</v>
      </c>
      <c r="D10" s="7" t="inlineStr">
        <is>
          <t>Ví dụ giáo trình dự phòng 2 USD trên giá 59 = 3,39%.</t>
        </is>
      </c>
    </row>
    <row r="11">
      <c r="A11" s="5" t="inlineStr">
        <is>
          <t>CPA thực tế (tiền ads/đơn)</t>
        </is>
      </c>
      <c r="B11" s="6" t="n">
        <v>24</v>
      </c>
      <c r="D11" s="7" t="inlineStr">
        <is>
          <t>Chưa chạy ads thì để trống.</t>
        </is>
      </c>
    </row>
    <row r="12">
      <c r="A12" s="5" t="inlineStr">
        <is>
          <t>Conversion Rate (%)</t>
        </is>
      </c>
      <c r="B12" s="6" t="n">
        <v>2</v>
      </c>
      <c r="D12" s="7" t="inlineStr">
        <is>
          <t>Để tính CPC tối đa.</t>
        </is>
      </c>
    </row>
    <row r="13">
      <c r="A13" s="5" t="inlineStr">
        <is>
          <t>Số đơn / tháng</t>
        </is>
      </c>
      <c r="B13" s="6" t="n">
        <v>100</v>
      </c>
      <c r="D13" s="7" t="inlineStr">
        <is>
          <t>Để tính doanh thu và lợi nhuận cả tháng.</t>
        </is>
      </c>
    </row>
    <row r="14">
      <c r="A14" s="5" t="inlineStr">
        <is>
          <t>Chi phí cố định / tháng</t>
        </is>
      </c>
      <c r="B14" s="6" t="n">
        <v>500</v>
      </c>
      <c r="D14" s="7" t="inlineStr">
        <is>
          <t>Lương, app, phần mềm, thuê ngoài.</t>
        </is>
      </c>
    </row>
    <row r="16">
      <c r="A16" s="3" t="inlineStr">
        <is>
          <t>MỘT ĐƠN HÀNG</t>
        </is>
      </c>
      <c r="B16" s="4" t="inlineStr"/>
    </row>
    <row r="17">
      <c r="A17" s="5" t="inlineStr">
        <is>
          <t>Dự phòng hoàn / đơn</t>
        </is>
      </c>
      <c r="B17" s="8">
        <f>B5*B10/100</f>
        <v/>
      </c>
      <c r="D17" s="7" t="inlineStr">
        <is>
          <t>Tỷ lệ hoàn × giá bán.</t>
        </is>
      </c>
    </row>
    <row r="18">
      <c r="A18" s="5" t="inlineStr">
        <is>
          <t>Tổng chi phí trước ads</t>
        </is>
      </c>
      <c r="B18" s="8">
        <f>B6+B7+B8+B9+B5*B10/100</f>
        <v/>
      </c>
      <c r="D18" s="7" t="inlineStr">
        <is>
          <t>Cộng hết, gồm cả dự phòng hoàn.</t>
        </is>
      </c>
    </row>
    <row r="19">
      <c r="A19" s="9" t="inlineStr">
        <is>
          <t>CONTRIBUTION MARGIN</t>
        </is>
      </c>
      <c r="B19" s="10">
        <f>B5-B6-B7-B8-B9-B5*B10/100</f>
        <v/>
      </c>
      <c r="D19" s="7" t="inlineStr">
        <is>
          <t>Lãi đóng góp TRƯỚC quảng cáo. Đây là con số gốc của mọi thứ.</t>
        </is>
      </c>
    </row>
    <row r="20">
      <c r="A20" s="5" t="inlineStr">
        <is>
          <t>Biên đóng góp</t>
        </is>
      </c>
      <c r="B20" s="11">
        <f>IF(B5=0,"",(B5-B6-B7-B8-B9-B5*B10/100)/B5)</f>
        <v/>
      </c>
      <c r="D20" s="7" t="inlineStr">
        <is>
          <t>Trên doanh thu.</t>
        </is>
      </c>
    </row>
    <row r="22">
      <c r="A22" s="3" t="inlineStr">
        <is>
          <t>CÂU TRẢ LỜI ANH/CHỊ CẦN</t>
        </is>
      </c>
      <c r="B22" s="4" t="inlineStr"/>
    </row>
    <row r="23">
      <c r="A23" s="9" t="inlineStr">
        <is>
          <t>CPA HOÀ VỐN (BE-CPA)</t>
        </is>
      </c>
      <c r="B23" s="10">
        <f>B19</f>
        <v/>
      </c>
      <c r="D23" s="7" t="inlineStr">
        <is>
          <t>Tôi được trả TỐI ĐA bao nhiêu để mua một khách hàng. Trả hơn số này là lỗ.</t>
        </is>
      </c>
    </row>
    <row r="24">
      <c r="A24" s="5" t="inlineStr">
        <is>
          <t>ROAS hoà vốn</t>
        </is>
      </c>
      <c r="B24" s="8">
        <f>IF(B19&lt;=0,"",B5/B19)</f>
        <v/>
      </c>
      <c r="D24" s="7" t="inlineStr">
        <is>
          <t>ROAS thực tế thấp hơn số này là đang lỗ.</t>
        </is>
      </c>
    </row>
    <row r="25">
      <c r="A25" s="5" t="inlineStr">
        <is>
          <t>Lãi / đơn tại CPA hiện tại</t>
        </is>
      </c>
      <c r="B25" s="8">
        <f>B19-B11</f>
        <v/>
      </c>
      <c r="D25" s="7" t="inlineStr">
        <is>
          <t>Trước chi phí cố định.</t>
        </is>
      </c>
    </row>
    <row r="26">
      <c r="A26" s="5" t="inlineStr">
        <is>
          <t>ROAS thực tế</t>
        </is>
      </c>
      <c r="B26" s="8">
        <f>IF(B11=0,"",B5/B11)</f>
        <v/>
      </c>
      <c r="D26" s="7" t="inlineStr">
        <is>
          <t>Doanh thu chia tiền ads.</t>
        </is>
      </c>
    </row>
    <row r="27">
      <c r="A27" s="5" t="inlineStr">
        <is>
          <t>CPC tối đa</t>
        </is>
      </c>
      <c r="B27" s="8">
        <f>B19*B12/100</f>
        <v/>
      </c>
      <c r="D27" s="7" t="inlineStr">
        <is>
          <t>Giá thầu mỗi click cao nhất còn hoà vốn.</t>
        </is>
      </c>
    </row>
    <row r="28">
      <c r="A28" s="5" t="inlineStr">
        <is>
          <t>Đơn hoà vốn / tháng</t>
        </is>
      </c>
      <c r="B28" s="12">
        <f>IF(B19-B11&lt;=0,"",CEILING(B14/(B19-B11),1))</f>
        <v/>
      </c>
      <c r="D28" s="7" t="inlineStr">
        <is>
          <t>Số đơn cần để gánh hết chi phí cố định.</t>
        </is>
      </c>
    </row>
    <row r="30">
      <c r="A30" s="3" t="inlineStr">
        <is>
          <t>PHÁN QUYẾT</t>
        </is>
      </c>
      <c r="B30" s="4" t="inlineStr"/>
    </row>
    <row r="31" ht="34" customHeight="1">
      <c r="A31" s="13">
        <f>IF(B19&lt;=0,"CHUA DUOC CHAY ADS — Contribution Margin am, don hang lo truoc ca khi tieu mot dong quang cao.",IF(B11=0,"Duoc tra toi da "&amp;TEXT(B19,"#,##0.00")&amp;" de mua mot khach hang. Chay ads xong quay lai dien CPA thuc te.",IF(B25&gt;0,"CO LAI — con "&amp;TEXT(B25,"#,##0.00")&amp;"/don truoc chi phi co dinh.",IF(B25=0,"HOA VON dung bang CPA.","DANG LO "&amp;TEXT(ABS(B25),"#,##0.00")&amp;"/don. CPA da vuot muc hoa von."))))</f>
        <v/>
      </c>
    </row>
    <row r="33">
      <c r="A33" s="3" t="inlineStr">
        <is>
          <t>CẢ THÁNG</t>
        </is>
      </c>
      <c r="B33" s="4" t="inlineStr"/>
    </row>
    <row r="34">
      <c r="A34" s="5" t="inlineStr">
        <is>
          <t>Doanh thu</t>
        </is>
      </c>
      <c r="B34" s="12">
        <f>B13*B5</f>
        <v/>
      </c>
      <c r="D34" s="7" t="inlineStr">
        <is>
          <t>Revenue = Số đơn × AOV.</t>
        </is>
      </c>
    </row>
    <row r="35">
      <c r="A35" s="5" t="inlineStr">
        <is>
          <t>Tiền ads</t>
        </is>
      </c>
      <c r="B35" s="12">
        <f>B13*B11</f>
        <v/>
      </c>
      <c r="D35" s="7" t="inlineStr"/>
    </row>
    <row r="36">
      <c r="A36" s="5" t="inlineStr">
        <is>
          <t>Lãi đóng góp</t>
        </is>
      </c>
      <c r="B36" s="12">
        <f>B13*B19</f>
        <v/>
      </c>
      <c r="D36" s="7" t="inlineStr">
        <is>
          <t>Trước chi phí cố định.</t>
        </is>
      </c>
    </row>
    <row r="37">
      <c r="A37" s="9" t="inlineStr">
        <is>
          <t>LỢI NHUẬN RÒNG</t>
        </is>
      </c>
      <c r="B37" s="14">
        <f>B13*(B19-B11)-B14</f>
        <v/>
      </c>
      <c r="D37" s="7" t="inlineStr">
        <is>
          <t>Sau cả ads lẫn chi phí cố định.</t>
        </is>
      </c>
    </row>
  </sheetData>
  <mergeCells count="3">
    <mergeCell ref="A1:D1"/>
    <mergeCell ref="A31:D31"/>
    <mergeCell ref="A2:D2"/>
  </mergeCells>
  <conditionalFormatting sqref="B19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B25">
    <cfRule type="cellIs" priority="3" operator="lessThan" dxfId="0">
      <formula>0</formula>
    </cfRule>
    <cfRule type="cellIs" priority="4" operator="greaterThan" dxfId="1">
      <formula>0</formula>
    </cfRule>
  </conditionalFormatting>
  <conditionalFormatting sqref="B37">
    <cfRule type="cellIs" priority="5" operator="lessThan" dxfId="0">
      <formula>0</formula>
    </cfRule>
    <cfRule type="cellIs" priority="6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2026-08-28T01:43:53Z</dcterms:created>
  <dcterms:modified xsi:type="dcterms:W3CDTF">2026-08-28T01:43:53Z</dcterms:modified>
</cp:coreProperties>
</file>